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K31" i="3" l="1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C7" i="2" l="1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<sst xmlns="http://schemas.openxmlformats.org/spreadsheetml/2006/main" count="81" uniqueCount="76">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</sst>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166" fontId="2" fillId="0" borderId="24" xfId="1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166" fontId="0" fillId="0" borderId="25" xfId="1" applyNumberFormat="1" applyFont="1" applyBorder="1" applyAlignment="1">
      <alignment horizontal="center"/>
    </xf>
    <xf numFmtId="166" fontId="2" fillId="0" borderId="26" xfId="1" applyNumberFormat="1" applyFont="1" applyBorder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3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left" wrapText="1"/>
    </xf>
    <xf numFmtId="3" fontId="0" fillId="0" borderId="35" xfId="0" applyNumberFormat="1" applyBorder="1" applyAlignment="1">
      <alignment horizontal="center"/>
    </xf>
    <xf numFmtId="0" fontId="0" fillId="0" borderId="37" xfId="0" applyBorder="1" applyAlignment="1">
      <alignment horizontal="left"/>
    </xf>
    <xf numFmtId="0" fontId="0" fillId="0" borderId="37" xfId="0" applyBorder="1" applyAlignment="1">
      <alignment horizontal="left" wrapText="1"/>
    </xf>
    <xf numFmtId="3" fontId="0" fillId="0" borderId="38" xfId="0" applyNumberFormat="1" applyBorder="1" applyAlignment="1">
      <alignment horizontal="center"/>
    </xf>
    <xf numFmtId="0" fontId="0" fillId="0" borderId="40" xfId="0" applyBorder="1" applyAlignment="1">
      <alignment horizontal="left" wrapText="1"/>
    </xf>
    <xf numFmtId="0" fontId="0" fillId="0" borderId="33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0" fillId="0" borderId="36" xfId="0" applyBorder="1" applyAlignment="1">
      <alignment horizontal="left"/>
    </xf>
    <xf numFmtId="0" fontId="0" fillId="0" borderId="39" xfId="0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43" xfId="0" applyBorder="1"/>
    <xf numFmtId="0" fontId="10" fillId="0" borderId="42" xfId="0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166" fontId="0" fillId="0" borderId="0" xfId="0" applyNumberFormat="1"/>
    <xf numFmtId="166" fontId="0" fillId="0" borderId="41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4" t="s">
        <v>0</v>
      </c>
      <c r="B1" s="55"/>
      <c r="C1" s="56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7" t="s">
        <v>17</v>
      </c>
      <c r="B4" s="57"/>
      <c r="C4" s="57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8" t="s">
        <v>18</v>
      </c>
      <c r="B9" s="59"/>
      <c r="C9" s="60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tabSelected="1" topLeftCell="A16" zoomScale="73" zoomScaleNormal="73" workbookViewId="0">
      <selection activeCell="K32" sqref="K32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20" customWidth="1"/>
  </cols>
  <sheetData>
    <row r="1" spans="1:13" x14ac:dyDescent="0.2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3" ht="33.75" x14ac:dyDescent="0.25">
      <c r="A2" s="61" t="s">
        <v>29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3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3" ht="31.5" x14ac:dyDescent="0.5">
      <c r="A4" s="62" t="s">
        <v>72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5" spans="1:13" ht="24.75" customHeight="1" thickBo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3" ht="22.5" customHeight="1" thickBot="1" x14ac:dyDescent="0.3">
      <c r="A6" s="37" t="s">
        <v>19</v>
      </c>
      <c r="B6" s="38" t="s">
        <v>20</v>
      </c>
      <c r="C6" s="39" t="s">
        <v>21</v>
      </c>
      <c r="D6" s="34" t="s">
        <v>14</v>
      </c>
      <c r="E6" s="34" t="s">
        <v>22</v>
      </c>
      <c r="F6" s="34" t="s">
        <v>25</v>
      </c>
      <c r="G6" s="34" t="s">
        <v>23</v>
      </c>
      <c r="H6" s="34" t="s">
        <v>24</v>
      </c>
      <c r="I6" s="34" t="s">
        <v>26</v>
      </c>
      <c r="J6" s="34" t="s">
        <v>27</v>
      </c>
      <c r="K6" s="35" t="s">
        <v>28</v>
      </c>
      <c r="L6" s="24"/>
    </row>
    <row r="7" spans="1:13" ht="51" customHeight="1" thickBot="1" x14ac:dyDescent="0.3">
      <c r="A7" s="40">
        <v>654</v>
      </c>
      <c r="B7" s="47" t="s">
        <v>30</v>
      </c>
      <c r="C7" s="41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</row>
    <row r="8" spans="1:13" ht="30.75" thickBot="1" x14ac:dyDescent="0.3">
      <c r="A8" s="42">
        <v>655</v>
      </c>
      <c r="B8" s="48" t="s">
        <v>31</v>
      </c>
      <c r="C8" s="43" t="s">
        <v>51</v>
      </c>
      <c r="D8" s="28">
        <v>20</v>
      </c>
      <c r="E8" s="29">
        <v>22544</v>
      </c>
      <c r="F8" s="29">
        <f>D8*E8</f>
        <v>450880</v>
      </c>
      <c r="G8" s="29">
        <f>F8*5%</f>
        <v>22544</v>
      </c>
      <c r="H8" s="29">
        <f>F8-G8</f>
        <v>428336</v>
      </c>
      <c r="I8" s="29">
        <f>H8*16%</f>
        <v>68533.759999999995</v>
      </c>
      <c r="J8" s="29">
        <f>H8*3.5%</f>
        <v>14991.760000000002</v>
      </c>
      <c r="K8" s="30">
        <f>H8+I8-J8</f>
        <v>481878</v>
      </c>
      <c r="M8" s="11"/>
    </row>
    <row r="9" spans="1:13" ht="30.75" thickBot="1" x14ac:dyDescent="0.3">
      <c r="A9" s="42">
        <v>656</v>
      </c>
      <c r="B9" s="48" t="s">
        <v>32</v>
      </c>
      <c r="C9" s="44" t="s">
        <v>67</v>
      </c>
      <c r="D9" s="28">
        <v>20</v>
      </c>
      <c r="E9" s="29">
        <v>870</v>
      </c>
      <c r="F9" s="29">
        <f>D9*E9</f>
        <v>17400</v>
      </c>
      <c r="G9" s="29">
        <f>F9*5%</f>
        <v>870</v>
      </c>
      <c r="H9" s="29">
        <f>F9-G9</f>
        <v>16530</v>
      </c>
      <c r="I9" s="29">
        <f>H9*16%</f>
        <v>2644.8</v>
      </c>
      <c r="J9" s="29">
        <f>H9*3.5%</f>
        <v>578.55000000000007</v>
      </c>
      <c r="K9" s="30">
        <f>H9+L9-L9</f>
        <v>16530</v>
      </c>
      <c r="M9" s="11"/>
    </row>
    <row r="10" spans="1:13" ht="15.75" thickBot="1" x14ac:dyDescent="0.3">
      <c r="A10" s="42">
        <v>657</v>
      </c>
      <c r="B10" s="49" t="s">
        <v>33</v>
      </c>
      <c r="C10" s="43" t="s">
        <v>52</v>
      </c>
      <c r="D10" s="28">
        <v>20</v>
      </c>
      <c r="E10" s="29">
        <v>9105</v>
      </c>
      <c r="F10" s="29">
        <f>D10*E10</f>
        <v>182100</v>
      </c>
      <c r="G10" s="29">
        <f>F10*5%</f>
        <v>9105</v>
      </c>
      <c r="H10" s="29">
        <f>F10-G10</f>
        <v>172995</v>
      </c>
      <c r="I10" s="29">
        <f>H10*16%</f>
        <v>27679.200000000001</v>
      </c>
      <c r="J10" s="29">
        <f>H10*3.5%</f>
        <v>6054.8250000000007</v>
      </c>
      <c r="K10" s="30">
        <f>H10+L10-L10</f>
        <v>172995</v>
      </c>
      <c r="M10" s="11"/>
    </row>
    <row r="11" spans="1:13" ht="15.75" thickBot="1" x14ac:dyDescent="0.3">
      <c r="A11" s="42">
        <v>658</v>
      </c>
      <c r="B11" s="49" t="s">
        <v>34</v>
      </c>
      <c r="C11" s="43" t="s">
        <v>54</v>
      </c>
      <c r="D11" s="28">
        <v>20</v>
      </c>
      <c r="E11" s="29">
        <v>6700</v>
      </c>
      <c r="F11" s="29">
        <f>D11*E11</f>
        <v>134000</v>
      </c>
      <c r="G11" s="29">
        <f>F11*5%</f>
        <v>6700</v>
      </c>
      <c r="H11" s="29">
        <f>F11-G11</f>
        <v>127300</v>
      </c>
      <c r="I11" s="29">
        <f>H11*16%</f>
        <v>20368</v>
      </c>
      <c r="J11" s="29">
        <f>H11*3.5%</f>
        <v>4455.5</v>
      </c>
      <c r="K11" s="30">
        <f>H11+L11-L11</f>
        <v>127300</v>
      </c>
      <c r="M11" s="11"/>
    </row>
    <row r="12" spans="1:13" ht="30.75" thickBot="1" x14ac:dyDescent="0.3">
      <c r="A12" s="42">
        <v>659</v>
      </c>
      <c r="B12" s="48" t="s">
        <v>35</v>
      </c>
      <c r="C12" s="44" t="s">
        <v>55</v>
      </c>
      <c r="D12" s="28">
        <v>20</v>
      </c>
      <c r="E12" s="29">
        <v>8537</v>
      </c>
      <c r="F12" s="29">
        <f>D12*E12</f>
        <v>170740</v>
      </c>
      <c r="G12" s="29">
        <f>F12*5%</f>
        <v>8537</v>
      </c>
      <c r="H12" s="29">
        <f>F12-G12</f>
        <v>162203</v>
      </c>
      <c r="I12" s="29">
        <f>H12*16%</f>
        <v>25952.48</v>
      </c>
      <c r="J12" s="29">
        <f>H12*3.5%</f>
        <v>5677.1050000000005</v>
      </c>
      <c r="K12" s="30">
        <f>H12+L12-L12</f>
        <v>162203</v>
      </c>
      <c r="M12" s="11"/>
    </row>
    <row r="13" spans="1:13" ht="15.75" thickBot="1" x14ac:dyDescent="0.3">
      <c r="A13" s="42">
        <v>660</v>
      </c>
      <c r="B13" s="48" t="s">
        <v>36</v>
      </c>
      <c r="C13" s="44" t="s">
        <v>53</v>
      </c>
      <c r="D13" s="28">
        <v>20</v>
      </c>
      <c r="E13" s="29">
        <v>920</v>
      </c>
      <c r="F13" s="29">
        <f>D13*E13</f>
        <v>18400</v>
      </c>
      <c r="G13" s="29">
        <f>F13*5%</f>
        <v>920</v>
      </c>
      <c r="H13" s="29">
        <f>F13-G13</f>
        <v>17480</v>
      </c>
      <c r="I13" s="29">
        <f>H13*16%</f>
        <v>2796.8</v>
      </c>
      <c r="J13" s="29">
        <f>H13*3.5%</f>
        <v>611.80000000000007</v>
      </c>
      <c r="K13" s="30">
        <f>H13+L13-L13</f>
        <v>17480</v>
      </c>
    </row>
    <row r="14" spans="1:13" ht="15.75" thickBot="1" x14ac:dyDescent="0.3">
      <c r="A14" s="42">
        <v>661</v>
      </c>
      <c r="B14" s="48" t="s">
        <v>37</v>
      </c>
      <c r="C14" s="44" t="s">
        <v>69</v>
      </c>
      <c r="D14" s="28">
        <v>20</v>
      </c>
      <c r="E14" s="29">
        <v>3300</v>
      </c>
      <c r="F14" s="29">
        <f>D14*E14</f>
        <v>66000</v>
      </c>
      <c r="G14" s="29">
        <f>F14*5%</f>
        <v>3300</v>
      </c>
      <c r="H14" s="29">
        <f>F14-G14</f>
        <v>62700</v>
      </c>
      <c r="I14" s="29">
        <f>H14*16%</f>
        <v>10032</v>
      </c>
      <c r="J14" s="29">
        <f>H14*3.5%</f>
        <v>2194.5</v>
      </c>
      <c r="K14" s="30">
        <f>H14+L14-L14</f>
        <v>62700</v>
      </c>
    </row>
    <row r="15" spans="1:13" ht="15.75" thickBot="1" x14ac:dyDescent="0.3">
      <c r="A15" s="42">
        <v>662</v>
      </c>
      <c r="B15" s="48" t="s">
        <v>38</v>
      </c>
      <c r="C15" s="44" t="s">
        <v>56</v>
      </c>
      <c r="D15" s="28">
        <v>20</v>
      </c>
      <c r="E15" s="29">
        <v>5400</v>
      </c>
      <c r="F15" s="29">
        <f>D15*E15</f>
        <v>108000</v>
      </c>
      <c r="G15" s="29">
        <f>F15*5%</f>
        <v>5400</v>
      </c>
      <c r="H15" s="29">
        <f>F15-G15</f>
        <v>102600</v>
      </c>
      <c r="I15" s="29">
        <f>H15*16%</f>
        <v>16416</v>
      </c>
      <c r="J15" s="29">
        <f>H15*3.5%</f>
        <v>3591.0000000000005</v>
      </c>
      <c r="K15" s="30">
        <f>H15+L15-L15</f>
        <v>102600</v>
      </c>
    </row>
    <row r="16" spans="1:13" ht="15.75" thickBot="1" x14ac:dyDescent="0.3">
      <c r="A16" s="42">
        <v>663</v>
      </c>
      <c r="B16" s="48" t="s">
        <v>39</v>
      </c>
      <c r="C16" s="44" t="s">
        <v>57</v>
      </c>
      <c r="D16" s="28">
        <v>20</v>
      </c>
      <c r="E16" s="29">
        <v>1105</v>
      </c>
      <c r="F16" s="29">
        <f>D16*E16</f>
        <v>22100</v>
      </c>
      <c r="G16" s="29">
        <f>F16*5%</f>
        <v>1105</v>
      </c>
      <c r="H16" s="29">
        <f>F16-G16</f>
        <v>20995</v>
      </c>
      <c r="I16" s="29">
        <f>H16*16%</f>
        <v>3359.2000000000003</v>
      </c>
      <c r="J16" s="29">
        <f>H16*3.5%</f>
        <v>734.82500000000005</v>
      </c>
      <c r="K16" s="30">
        <f>H16+L16-L16</f>
        <v>20995</v>
      </c>
    </row>
    <row r="17" spans="1:11" ht="15.75" thickBot="1" x14ac:dyDescent="0.3">
      <c r="A17" s="42">
        <v>664</v>
      </c>
      <c r="B17" s="48" t="s">
        <v>40</v>
      </c>
      <c r="C17" s="44" t="s">
        <v>58</v>
      </c>
      <c r="D17" s="28">
        <v>20</v>
      </c>
      <c r="E17" s="29">
        <v>1000</v>
      </c>
      <c r="F17" s="29">
        <f>D17*E17</f>
        <v>20000</v>
      </c>
      <c r="G17" s="29">
        <f>F17*5%</f>
        <v>1000</v>
      </c>
      <c r="H17" s="29">
        <f>F17-G17</f>
        <v>19000</v>
      </c>
      <c r="I17" s="29">
        <f>H17*16%</f>
        <v>3040</v>
      </c>
      <c r="J17" s="29">
        <f>H17*3.5%</f>
        <v>665.00000000000011</v>
      </c>
      <c r="K17" s="30">
        <f>H17+L17-L17</f>
        <v>19000</v>
      </c>
    </row>
    <row r="18" spans="1:11" ht="30.75" thickBot="1" x14ac:dyDescent="0.3">
      <c r="A18" s="42">
        <v>665</v>
      </c>
      <c r="B18" s="48" t="s">
        <v>41</v>
      </c>
      <c r="C18" s="44" t="s">
        <v>68</v>
      </c>
      <c r="D18" s="28">
        <v>20</v>
      </c>
      <c r="E18" s="29">
        <v>6270</v>
      </c>
      <c r="F18" s="29">
        <f>D18*E18</f>
        <v>125400</v>
      </c>
      <c r="G18" s="29">
        <f>F18*5%</f>
        <v>6270</v>
      </c>
      <c r="H18" s="29">
        <f>F18-G18</f>
        <v>119130</v>
      </c>
      <c r="I18" s="29">
        <f>H18*16%</f>
        <v>19060.8</v>
      </c>
      <c r="J18" s="29">
        <f>H18*3.5%</f>
        <v>4169.55</v>
      </c>
      <c r="K18" s="30">
        <f>H18+L18-L18</f>
        <v>119130</v>
      </c>
    </row>
    <row r="19" spans="1:11" ht="30.75" thickBot="1" x14ac:dyDescent="0.3">
      <c r="A19" s="42">
        <v>666</v>
      </c>
      <c r="B19" s="48" t="s">
        <v>42</v>
      </c>
      <c r="C19" s="44" t="s">
        <v>59</v>
      </c>
      <c r="D19" s="28">
        <v>20</v>
      </c>
      <c r="E19" s="29">
        <v>800</v>
      </c>
      <c r="F19" s="29">
        <f>D19*E19</f>
        <v>16000</v>
      </c>
      <c r="G19" s="29">
        <f>F19*5%</f>
        <v>800</v>
      </c>
      <c r="H19" s="29">
        <f>F19-G19</f>
        <v>15200</v>
      </c>
      <c r="I19" s="29">
        <f>H19*16%</f>
        <v>2432</v>
      </c>
      <c r="J19" s="29">
        <f>H19*3.5%</f>
        <v>532</v>
      </c>
      <c r="K19" s="30">
        <f>H19+L19-L19</f>
        <v>15200</v>
      </c>
    </row>
    <row r="20" spans="1:11" ht="30.75" thickBot="1" x14ac:dyDescent="0.3">
      <c r="A20" s="42">
        <v>667</v>
      </c>
      <c r="B20" s="48" t="s">
        <v>43</v>
      </c>
      <c r="C20" s="44" t="s">
        <v>70</v>
      </c>
      <c r="D20" s="28">
        <v>20</v>
      </c>
      <c r="E20" s="29">
        <v>10478</v>
      </c>
      <c r="F20" s="29">
        <f>D20*E20</f>
        <v>209560</v>
      </c>
      <c r="G20" s="29">
        <f>F20*5%</f>
        <v>10478</v>
      </c>
      <c r="H20" s="29">
        <f>F20-G20</f>
        <v>199082</v>
      </c>
      <c r="I20" s="29">
        <f>H20*16%</f>
        <v>31853.119999999999</v>
      </c>
      <c r="J20" s="29">
        <f>H20*3.5%</f>
        <v>6967.8700000000008</v>
      </c>
      <c r="K20" s="30">
        <f>H20+L20-L20</f>
        <v>199082</v>
      </c>
    </row>
    <row r="21" spans="1:11" ht="15.75" thickBot="1" x14ac:dyDescent="0.3">
      <c r="A21" s="42">
        <v>668</v>
      </c>
      <c r="B21" s="48" t="s">
        <v>44</v>
      </c>
      <c r="C21" s="44" t="s">
        <v>71</v>
      </c>
      <c r="D21" s="28">
        <v>20</v>
      </c>
      <c r="E21" s="29">
        <v>4607</v>
      </c>
      <c r="F21" s="29">
        <f>D21*E21</f>
        <v>92140</v>
      </c>
      <c r="G21" s="29">
        <f>F21*5%</f>
        <v>4607</v>
      </c>
      <c r="H21" s="29">
        <f>F21-G21</f>
        <v>87533</v>
      </c>
      <c r="I21" s="29">
        <f>H21*16%</f>
        <v>14005.28</v>
      </c>
      <c r="J21" s="29">
        <f>H21*3.5%</f>
        <v>3063.6550000000002</v>
      </c>
      <c r="K21" s="30">
        <f>H21+L21-L21</f>
        <v>87533</v>
      </c>
    </row>
    <row r="22" spans="1:11" ht="30.75" thickBot="1" x14ac:dyDescent="0.3">
      <c r="A22" s="42">
        <v>669</v>
      </c>
      <c r="B22" s="48" t="s">
        <v>45</v>
      </c>
      <c r="C22" s="44" t="s">
        <v>61</v>
      </c>
      <c r="D22" s="28">
        <v>20</v>
      </c>
      <c r="E22" s="29">
        <v>62360</v>
      </c>
      <c r="F22" s="29">
        <f>D22*E22</f>
        <v>1247200</v>
      </c>
      <c r="G22" s="29">
        <f>F22*5%</f>
        <v>62360</v>
      </c>
      <c r="H22" s="29">
        <f>F22-G22</f>
        <v>1184840</v>
      </c>
      <c r="I22" s="29">
        <f>H22*16%</f>
        <v>189574.39999999999</v>
      </c>
      <c r="J22" s="29">
        <f>H22*3.5%</f>
        <v>41469.4</v>
      </c>
      <c r="K22" s="30">
        <f>H22+L22-L22</f>
        <v>1184840</v>
      </c>
    </row>
    <row r="23" spans="1:11" ht="15.75" thickBot="1" x14ac:dyDescent="0.3">
      <c r="A23" s="42">
        <v>670</v>
      </c>
      <c r="B23" s="48" t="s">
        <v>46</v>
      </c>
      <c r="C23" s="44" t="s">
        <v>62</v>
      </c>
      <c r="D23" s="28">
        <v>20</v>
      </c>
      <c r="E23" s="29">
        <v>1000</v>
      </c>
      <c r="F23" s="29">
        <f>D23*E23</f>
        <v>20000</v>
      </c>
      <c r="G23" s="29">
        <f>F23*5%</f>
        <v>1000</v>
      </c>
      <c r="H23" s="29">
        <f>F23-G23</f>
        <v>19000</v>
      </c>
      <c r="I23" s="29">
        <f>H23*16%</f>
        <v>3040</v>
      </c>
      <c r="J23" s="29">
        <f>H23*3.5%</f>
        <v>665.00000000000011</v>
      </c>
      <c r="K23" s="30">
        <f>H23+L23-L23</f>
        <v>19000</v>
      </c>
    </row>
    <row r="24" spans="1:11" ht="15.75" thickBot="1" x14ac:dyDescent="0.3">
      <c r="A24" s="42">
        <v>671</v>
      </c>
      <c r="B24" s="48" t="s">
        <v>47</v>
      </c>
      <c r="C24" s="44" t="s">
        <v>64</v>
      </c>
      <c r="D24" s="28">
        <v>20</v>
      </c>
      <c r="E24" s="29">
        <v>5256</v>
      </c>
      <c r="F24" s="29">
        <f>D24*E24</f>
        <v>105120</v>
      </c>
      <c r="G24" s="29">
        <f>F24*5%</f>
        <v>5256</v>
      </c>
      <c r="H24" s="29">
        <f>F24-G24</f>
        <v>99864</v>
      </c>
      <c r="I24" s="29">
        <f>H24*16%</f>
        <v>15978.24</v>
      </c>
      <c r="J24" s="29">
        <f>H24*3.5%</f>
        <v>3495.2400000000002</v>
      </c>
      <c r="K24" s="30">
        <f>H24+L24-L24</f>
        <v>99864</v>
      </c>
    </row>
    <row r="25" spans="1:11" ht="15.75" thickBot="1" x14ac:dyDescent="0.3">
      <c r="A25" s="42">
        <v>672</v>
      </c>
      <c r="B25" s="48" t="s">
        <v>48</v>
      </c>
      <c r="C25" s="44" t="s">
        <v>63</v>
      </c>
      <c r="D25" s="28">
        <v>20</v>
      </c>
      <c r="E25" s="29">
        <v>5148</v>
      </c>
      <c r="F25" s="29">
        <f>D25*E25</f>
        <v>102960</v>
      </c>
      <c r="G25" s="29">
        <f>F25*5%</f>
        <v>5148</v>
      </c>
      <c r="H25" s="29">
        <f>F25-G25</f>
        <v>97812</v>
      </c>
      <c r="I25" s="29">
        <f>H25*16%</f>
        <v>15649.92</v>
      </c>
      <c r="J25" s="29">
        <f>H25*3.5%</f>
        <v>3423.4200000000005</v>
      </c>
      <c r="K25" s="30">
        <f>H25+L25-L25</f>
        <v>97812</v>
      </c>
    </row>
    <row r="26" spans="1:11" ht="30.75" thickBot="1" x14ac:dyDescent="0.3">
      <c r="A26" s="42">
        <v>673</v>
      </c>
      <c r="B26" s="48" t="s">
        <v>49</v>
      </c>
      <c r="C26" s="44" t="s">
        <v>65</v>
      </c>
      <c r="D26" s="28">
        <v>20</v>
      </c>
      <c r="E26" s="29">
        <v>1990</v>
      </c>
      <c r="F26" s="29">
        <f>D26*E26</f>
        <v>39800</v>
      </c>
      <c r="G26" s="29">
        <f>F26*5%</f>
        <v>1990</v>
      </c>
      <c r="H26" s="29">
        <f>F26-G26</f>
        <v>37810</v>
      </c>
      <c r="I26" s="29">
        <f>H26*16%</f>
        <v>6049.6</v>
      </c>
      <c r="J26" s="29">
        <f>H26*3.5%</f>
        <v>1323.3500000000001</v>
      </c>
      <c r="K26" s="30">
        <f>H26+L26-L26</f>
        <v>37810</v>
      </c>
    </row>
    <row r="27" spans="1:11" ht="15.75" thickBot="1" x14ac:dyDescent="0.3">
      <c r="A27" s="45">
        <v>674</v>
      </c>
      <c r="B27" s="50" t="s">
        <v>50</v>
      </c>
      <c r="C27" s="46" t="s">
        <v>66</v>
      </c>
      <c r="D27" s="31">
        <v>20</v>
      </c>
      <c r="E27" s="32">
        <v>6986</v>
      </c>
      <c r="F27" s="32">
        <f>D27*E27</f>
        <v>139720</v>
      </c>
      <c r="G27" s="32">
        <f>F27*5%</f>
        <v>6986</v>
      </c>
      <c r="H27" s="32">
        <f>F27-G27</f>
        <v>132734</v>
      </c>
      <c r="I27" s="32">
        <f>H27*16%</f>
        <v>21237.439999999999</v>
      </c>
      <c r="J27" s="32">
        <f>H27*3.5%</f>
        <v>4645.6900000000005</v>
      </c>
      <c r="K27" s="33">
        <f>H27+L27-L27</f>
        <v>132734</v>
      </c>
    </row>
    <row r="28" spans="1:11" ht="19.5" thickBot="1" x14ac:dyDescent="0.35">
      <c r="B28" s="51"/>
      <c r="F28" s="63"/>
      <c r="I28" s="53" t="s">
        <v>28</v>
      </c>
      <c r="J28" s="52"/>
      <c r="K28" s="64">
        <f>SUM(K7:K27)</f>
        <v>4347608.5</v>
      </c>
    </row>
    <row r="29" spans="1:11" ht="19.5" thickBot="1" x14ac:dyDescent="0.35">
      <c r="I29" s="53" t="s">
        <v>73</v>
      </c>
      <c r="J29" s="52"/>
      <c r="K29" s="64">
        <f>AVERAGE(K7:K27)</f>
        <v>207028.97619047618</v>
      </c>
    </row>
    <row r="30" spans="1:11" ht="19.5" thickBot="1" x14ac:dyDescent="0.35">
      <c r="I30" s="53" t="s">
        <v>74</v>
      </c>
      <c r="J30" s="52"/>
      <c r="K30" s="64">
        <f>MAX(K7:K27)</f>
        <v>1184840</v>
      </c>
    </row>
    <row r="31" spans="1:11" ht="19.5" thickBot="1" x14ac:dyDescent="0.35">
      <c r="I31" s="53" t="s">
        <v>75</v>
      </c>
      <c r="J31" s="52"/>
      <c r="K31" s="64">
        <f>MIN(K7:K27)</f>
        <v>15200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2025-09-24T16:10:08Z</dcterms:modified>
</cp:coreProperties>
</file>